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rahill/Downloads/"/>
    </mc:Choice>
  </mc:AlternateContent>
  <xr:revisionPtr revIDLastSave="0" documentId="13_ncr:1_{F8C45A57-55EE-1248-8F10-D565E415DA84}" xr6:coauthVersionLast="47" xr6:coauthVersionMax="47" xr10:uidLastSave="{00000000-0000-0000-0000-000000000000}"/>
  <bookViews>
    <workbookView xWindow="0" yWindow="460" windowWidth="29740" windowHeight="18880" xr2:uid="{00000000-000D-0000-FFFF-FFFF00000000}"/>
  </bookViews>
  <sheets>
    <sheet name="Fuel Economy &amp; Consumption" sheetId="1" r:id="rId1"/>
    <sheet name="Condensed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D8" i="1" l="1"/>
  <c r="E8" i="1" s="1"/>
  <c r="C17" i="1"/>
  <c r="C20" i="1"/>
  <c r="C18" i="1"/>
  <c r="C16" i="1"/>
  <c r="C19" i="1"/>
  <c r="D9" i="1"/>
  <c r="E9" i="1" s="1"/>
  <c r="D10" i="1"/>
  <c r="E10" i="1" s="1"/>
  <c r="D11" i="1"/>
  <c r="E11" i="1" s="1"/>
  <c r="C21" i="1"/>
  <c r="B22" i="1"/>
  <c r="B23" i="1" s="1"/>
  <c r="B24" i="1" s="1"/>
  <c r="C22" i="1" l="1"/>
  <c r="C23" i="1"/>
  <c r="C24" i="1"/>
  <c r="B25" i="1"/>
  <c r="B26" i="1" l="1"/>
  <c r="C25" i="1"/>
  <c r="C26" i="1" l="1"/>
  <c r="B27" i="1"/>
  <c r="B28" i="1" l="1"/>
  <c r="C27" i="1"/>
  <c r="C28" i="1" l="1"/>
  <c r="B29" i="1"/>
  <c r="B30" i="1" l="1"/>
  <c r="C29" i="1"/>
  <c r="C30" i="1" l="1"/>
  <c r="B31" i="1"/>
  <c r="B32" i="1" l="1"/>
  <c r="C31" i="1"/>
  <c r="C32" i="1" l="1"/>
  <c r="B33" i="1"/>
  <c r="B34" i="1" l="1"/>
  <c r="C33" i="1"/>
  <c r="C34" i="1" l="1"/>
  <c r="B35" i="1"/>
  <c r="B36" i="1" l="1"/>
  <c r="C35" i="1"/>
  <c r="C36" i="1" l="1"/>
  <c r="B37" i="1"/>
  <c r="B38" i="1" l="1"/>
  <c r="C37" i="1"/>
  <c r="C38" i="1" l="1"/>
  <c r="B39" i="1"/>
  <c r="B40" i="1" l="1"/>
  <c r="C39" i="1"/>
  <c r="C40" i="1" l="1"/>
  <c r="B41" i="1"/>
  <c r="C41" i="1" s="1"/>
</calcChain>
</file>

<file path=xl/sharedStrings.xml><?xml version="1.0" encoding="utf-8"?>
<sst xmlns="http://schemas.openxmlformats.org/spreadsheetml/2006/main" count="38" uniqueCount="32">
  <si>
    <t>Assumptions</t>
  </si>
  <si>
    <t>Vehicle life</t>
  </si>
  <si>
    <t>MPG</t>
  </si>
  <si>
    <t>GPM</t>
  </si>
  <si>
    <t>Lifetime Gallons</t>
  </si>
  <si>
    <t>Avg. Car</t>
  </si>
  <si>
    <t>Unit</t>
  </si>
  <si>
    <t>miles/year</t>
  </si>
  <si>
    <t>years</t>
  </si>
  <si>
    <t>Toyota Prius</t>
  </si>
  <si>
    <t>Sources:</t>
  </si>
  <si>
    <t>Vehicle Landmarks</t>
  </si>
  <si>
    <t>Fuel Economy</t>
  </si>
  <si>
    <t>Lifetime Fuel Use</t>
  </si>
  <si>
    <t>Notes:</t>
  </si>
  <si>
    <t>Number</t>
  </si>
  <si>
    <t>Worksheet available at afdc.energy.gov/data</t>
  </si>
  <si>
    <t>Vehicle miles traveled</t>
  </si>
  <si>
    <t>mpg</t>
  </si>
  <si>
    <t>Avg. Light Truck</t>
  </si>
  <si>
    <t>Gallons</t>
  </si>
  <si>
    <t xml:space="preserve">Fuel Economy and Consumption of Light-Duty Vehicles
</t>
  </si>
  <si>
    <t>Acronyms:</t>
  </si>
  <si>
    <t>Rolls-Royce Wraith</t>
  </si>
  <si>
    <t>Vehicles listed are model year 2019 to coincide with most recent available fuel economy data for average light-duty vehicles from the Bureau of Transportation Statistics.</t>
  </si>
  <si>
    <t>Last Updated: May 2021</t>
  </si>
  <si>
    <t>GPM: gallons per mile</t>
  </si>
  <si>
    <t>mpg: miles per gallon</t>
  </si>
  <si>
    <t>Oak Ridge National Laboratory, Transportation Energy Data Book #39, Table 4.1 for vehicle miles traveled and Table 3.13 for average vehicle life (based on the year when only 50% of cars have survived). tedb.ornl.gov</t>
  </si>
  <si>
    <t>Bureau of Transportation Statistics for fuel efficiency (in mpg) of light-duty vehicles with short-wheelbase vehicle data used as a proxy for cars and long-wheelbase vehicle data used as a proxy for trucks. bts.gov/content/average-fuel-efficiency-us-light-duty-vehicles</t>
  </si>
  <si>
    <t>FuelEconomy.gov for fuel efficiency (in mpg) for specific vehicles</t>
  </si>
  <si>
    <t>The Rolls-Royce Wraith is shown because it is the least efficient midsize vehicle listed in FuelEconomy.gov; the Toyota Prius is shown because it is a top-selling hybrid electric vehicle.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</si>
</sst>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0"/>
    <numFmt numFmtId="166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1" fontId="0" fillId="0" borderId="0" xfId="0" applyNumberFormat="1"/>
    <xf numFmtId="0" fontId="0" fillId="0" borderId="2" xfId="0" applyBorder="1"/>
    <xf numFmtId="0" fontId="0" fillId="0" borderId="4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/>
    <xf numFmtId="0" fontId="3" fillId="0" borderId="7" xfId="0" applyFont="1" applyBorder="1" applyAlignment="1">
      <alignment horizontal="center"/>
    </xf>
    <xf numFmtId="3" fontId="0" fillId="0" borderId="3" xfId="0" applyNumberFormat="1" applyBorder="1"/>
    <xf numFmtId="3" fontId="0" fillId="0" borderId="6" xfId="0" applyNumberFormat="1" applyBorder="1"/>
    <xf numFmtId="3" fontId="0" fillId="0" borderId="0" xfId="0" applyNumberFormat="1"/>
    <xf numFmtId="0" fontId="0" fillId="0" borderId="11" xfId="0" applyBorder="1"/>
    <xf numFmtId="1" fontId="0" fillId="0" borderId="1" xfId="0" applyNumberFormat="1" applyBorder="1"/>
    <xf numFmtId="1" fontId="0" fillId="0" borderId="5" xfId="0" applyNumberFormat="1" applyBorder="1"/>
    <xf numFmtId="0" fontId="1" fillId="0" borderId="0" xfId="0" applyFont="1"/>
    <xf numFmtId="166" fontId="0" fillId="0" borderId="3" xfId="22" applyNumberFormat="1" applyFont="1" applyBorder="1" applyAlignment="1"/>
    <xf numFmtId="166" fontId="1" fillId="0" borderId="0" xfId="1" applyNumberFormat="1"/>
    <xf numFmtId="0" fontId="1" fillId="0" borderId="0" xfId="0" applyFont="1" applyFill="1" applyBorder="1"/>
    <xf numFmtId="166" fontId="0" fillId="0" borderId="0" xfId="22" applyNumberFormat="1" applyFont="1" applyBorder="1"/>
    <xf numFmtId="0" fontId="0" fillId="0" borderId="0" xfId="0" applyBorder="1"/>
    <xf numFmtId="1" fontId="0" fillId="0" borderId="0" xfId="0" applyNumberFormat="1" applyBorder="1"/>
    <xf numFmtId="166" fontId="0" fillId="0" borderId="6" xfId="22" applyNumberFormat="1" applyFont="1" applyBorder="1" applyAlignment="1"/>
    <xf numFmtId="0" fontId="1" fillId="0" borderId="11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0" xfId="0" applyFont="1" applyFill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/>
    <xf numFmtId="3" fontId="1" fillId="0" borderId="1" xfId="0" applyNumberFormat="1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right"/>
    </xf>
    <xf numFmtId="165" fontId="1" fillId="0" borderId="5" xfId="0" applyNumberFormat="1" applyFont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3" fontId="1" fillId="0" borderId="3" xfId="0" applyNumberFormat="1" applyFont="1" applyBorder="1"/>
    <xf numFmtId="0" fontId="0" fillId="0" borderId="5" xfId="0" applyBorder="1"/>
    <xf numFmtId="0" fontId="0" fillId="0" borderId="1" xfId="0" applyBorder="1"/>
    <xf numFmtId="0" fontId="0" fillId="0" borderId="13" xfId="0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4" fillId="0" borderId="10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</cellXfs>
  <cellStyles count="23">
    <cellStyle name="Comma" xfId="22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Fuel Economy and Consumption of </a:t>
            </a:r>
            <a:r>
              <a:rPr lang="en-US" sz="1500" b="1" i="0" u="none" strike="noStrike" baseline="0">
                <a:effectLst/>
              </a:rPr>
              <a:t>Light-Duty Vehicles</a:t>
            </a:r>
            <a:endParaRPr lang="en-US" sz="1500"/>
          </a:p>
        </c:rich>
      </c:tx>
      <c:layout>
        <c:manualLayout>
          <c:xMode val="edge"/>
          <c:yMode val="edge"/>
          <c:x val="0.18171989573662314"/>
          <c:y val="4.7191758344290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47237041610901"/>
          <c:y val="0.17311608961303501"/>
          <c:w val="0.80085404131154003"/>
          <c:h val="0.66395112016293301"/>
        </c:manualLayout>
      </c:layout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'Fuel Economy &amp; Consumption'!$B$16:$B$41</c:f>
              <c:numCache>
                <c:formatCode>General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</c:numCache>
            </c:numRef>
          </c:xVal>
          <c:yVal>
            <c:numRef>
              <c:f>'Fuel Economy &amp; Consumption'!$C$16:$C$41</c:f>
              <c:numCache>
                <c:formatCode>#,##0</c:formatCode>
                <c:ptCount val="26"/>
                <c:pt idx="0">
                  <c:v>18833.237499999999</c:v>
                </c:pt>
                <c:pt idx="1">
                  <c:v>15066.590000000002</c:v>
                </c:pt>
                <c:pt idx="2">
                  <c:v>10761.849999999999</c:v>
                </c:pt>
                <c:pt idx="3">
                  <c:v>10044.393333333333</c:v>
                </c:pt>
                <c:pt idx="4">
                  <c:v>8862.7000000000007</c:v>
                </c:pt>
                <c:pt idx="5">
                  <c:v>7533.295000000001</c:v>
                </c:pt>
                <c:pt idx="6">
                  <c:v>6026.6360000000004</c:v>
                </c:pt>
                <c:pt idx="7">
                  <c:v>5022.1966666666667</c:v>
                </c:pt>
                <c:pt idx="8">
                  <c:v>4304.74</c:v>
                </c:pt>
                <c:pt idx="9">
                  <c:v>3766.6475000000005</c:v>
                </c:pt>
                <c:pt idx="10">
                  <c:v>3348.1311111111113</c:v>
                </c:pt>
                <c:pt idx="11">
                  <c:v>3013.3180000000002</c:v>
                </c:pt>
                <c:pt idx="12">
                  <c:v>2739.38</c:v>
                </c:pt>
                <c:pt idx="13">
                  <c:v>2511.0983333333334</c:v>
                </c:pt>
                <c:pt idx="14">
                  <c:v>2317.9369230769234</c:v>
                </c:pt>
                <c:pt idx="15">
                  <c:v>2152.37</c:v>
                </c:pt>
                <c:pt idx="16">
                  <c:v>2008.8786666666667</c:v>
                </c:pt>
                <c:pt idx="17">
                  <c:v>1883.3237500000002</c:v>
                </c:pt>
                <c:pt idx="18">
                  <c:v>1772.54</c:v>
                </c:pt>
                <c:pt idx="19">
                  <c:v>1674.0655555555556</c:v>
                </c:pt>
                <c:pt idx="20">
                  <c:v>1585.9568421052631</c:v>
                </c:pt>
                <c:pt idx="21">
                  <c:v>1506.6590000000001</c:v>
                </c:pt>
                <c:pt idx="22">
                  <c:v>1434.9133333333336</c:v>
                </c:pt>
                <c:pt idx="23">
                  <c:v>1369.69</c:v>
                </c:pt>
                <c:pt idx="24">
                  <c:v>1310.1382608695651</c:v>
                </c:pt>
                <c:pt idx="25">
                  <c:v>1255.5491666666667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C7-48F4-B440-A775ECBABFDF}"/>
            </c:ext>
          </c:extLst>
        </c:ser>
        <c:ser>
          <c:idx val="0"/>
          <c:order val="1"/>
          <c:tx>
            <c:strRef>
              <c:f>'Fuel Economy &amp; Consumption'!$B$9</c:f>
              <c:strCache>
                <c:ptCount val="1"/>
                <c:pt idx="0">
                  <c:v>Avg. Light Truck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'Fuel Economy &amp; Consumption'!$C$9</c:f>
              <c:numCache>
                <c:formatCode>0.0</c:formatCode>
                <c:ptCount val="1"/>
                <c:pt idx="0">
                  <c:v>17.600000000000001</c:v>
                </c:pt>
              </c:numCache>
            </c:numRef>
          </c:xVal>
          <c:yVal>
            <c:numRef>
              <c:f>'Fuel Economy &amp; Consumption'!$E$9</c:f>
              <c:numCache>
                <c:formatCode>_(* #,##0_);_(* \(#,##0\);_(* "-"??_);_(@_)</c:formatCode>
                <c:ptCount val="1"/>
                <c:pt idx="0">
                  <c:v>8560.5625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C7-48F4-B440-A775ECBABFDF}"/>
            </c:ext>
          </c:extLst>
        </c:ser>
        <c:ser>
          <c:idx val="3"/>
          <c:order val="2"/>
          <c:tx>
            <c:strRef>
              <c:f>'Fuel Economy &amp; Consumption'!$B$11</c:f>
              <c:strCache>
                <c:ptCount val="1"/>
                <c:pt idx="0">
                  <c:v>Toyota Prius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5987418503294631"/>
                  <c:y val="1.204395094631501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C7-48F4-B440-A775ECBABF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'Fuel Economy &amp; Consumption'!$C$11</c:f>
              <c:numCache>
                <c:formatCode>0.0</c:formatCode>
                <c:ptCount val="1"/>
                <c:pt idx="0">
                  <c:v>52</c:v>
                </c:pt>
              </c:numCache>
            </c:numRef>
          </c:xVal>
          <c:yVal>
            <c:numRef>
              <c:f>'Fuel Economy &amp; Consumption'!$E$11</c:f>
              <c:numCache>
                <c:formatCode>_(* #,##0_);_(* \(#,##0\);_(* "-"??_);_(@_)</c:formatCode>
                <c:ptCount val="1"/>
                <c:pt idx="0">
                  <c:v>2897.4211538461541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5C7-48F4-B440-A775ECBABFDF}"/>
            </c:ext>
          </c:extLst>
        </c:ser>
        <c:ser>
          <c:idx val="4"/>
          <c:order val="3"/>
          <c:tx>
            <c:strRef>
              <c:f>'Fuel Economy &amp; Consumption'!$B$10</c:f>
              <c:strCache>
                <c:ptCount val="1"/>
                <c:pt idx="0">
                  <c:v>Avg. Car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'Fuel Economy &amp; Consumption'!$C$10</c:f>
              <c:numCache>
                <c:formatCode>0.0</c:formatCode>
                <c:ptCount val="1"/>
                <c:pt idx="0">
                  <c:v>24.1</c:v>
                </c:pt>
              </c:numCache>
            </c:numRef>
          </c:xVal>
          <c:yVal>
            <c:numRef>
              <c:f>'Fuel Economy &amp; Consumption'!$E$10</c:f>
              <c:numCache>
                <c:formatCode>_(* #,##0_);_(* \(#,##0\);_(* "-"??_);_(@_)</c:formatCode>
                <c:ptCount val="1"/>
                <c:pt idx="0">
                  <c:v>6251.6970954356848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5C7-48F4-B440-A775ECBABFDF}"/>
            </c:ext>
          </c:extLst>
        </c:ser>
        <c:ser>
          <c:idx val="2"/>
          <c:order val="4"/>
          <c:tx>
            <c:strRef>
              <c:f>'Fuel Economy &amp; Consumption'!$B$8</c:f>
              <c:strCache>
                <c:ptCount val="1"/>
                <c:pt idx="0">
                  <c:v>Rolls-Royce Wraith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038860645406705E-2"/>
                  <c:y val="-4.46037942346911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Rolls-Royce Wraith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588812859742"/>
                      <c:h val="4.71208781682613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E5C7-48F4-B440-A775ECBABF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'Fuel Economy &amp; Consumption'!$C$8</c:f>
              <c:numCache>
                <c:formatCode>0.0</c:formatCode>
                <c:ptCount val="1"/>
                <c:pt idx="0">
                  <c:v>14</c:v>
                </c:pt>
              </c:numCache>
            </c:numRef>
          </c:xVal>
          <c:yVal>
            <c:numRef>
              <c:f>'Fuel Economy &amp; Consumption'!$E$8</c:f>
              <c:numCache>
                <c:formatCode>_(* #,##0_);_(* \(#,##0\);_(* "-"??_);_(@_)</c:formatCode>
                <c:ptCount val="1"/>
                <c:pt idx="0">
                  <c:v>10761.849999999999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5C7-48F4-B440-A775ECBABFDF}"/>
            </c:ext>
          </c:extLst>
        </c:ser>
        <c:ser>
          <c:idx val="5"/>
          <c:order val="5"/>
          <c:tx>
            <c:strRef>
              <c:f>'Fuel Economy &amp; Consumption'!$B$12</c:f>
              <c:strCache>
                <c:ptCount val="1"/>
              </c:strCache>
            </c:strRef>
          </c:tx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276298676025701E-2"/>
                  <c:y val="-2.324065473474840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Hyundai Ioniq Blue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78227692744858"/>
                      <c:h val="4.947905896923367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E5C7-48F4-B440-A775ECBABF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'Fuel Economy &amp; Consumption'!$C$12</c:f>
              <c:numCache>
                <c:formatCode>0.0</c:formatCode>
                <c:ptCount val="1"/>
              </c:numCache>
            </c:numRef>
          </c:xVal>
          <c:yVal>
            <c:numRef>
              <c:f>'Fuel Economy &amp; Consumption'!$E$12</c:f>
              <c:numCache>
                <c:formatCode>_(* #,##0_);_(* \(#,##0\);_(* "-"??_);_(@_)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5C7-48F4-B440-A775ECBAB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019944"/>
        <c:axId val="492024256"/>
      </c:scatterChart>
      <c:valAx>
        <c:axId val="492019944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Fuel Economy (mpg)</a:t>
                </a:r>
              </a:p>
            </c:rich>
          </c:tx>
          <c:layout>
            <c:manualLayout>
              <c:xMode val="edge"/>
              <c:yMode val="edge"/>
              <c:x val="0.43812263154161302"/>
              <c:y val="0.91038696537678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24256"/>
        <c:crosses val="autoZero"/>
        <c:crossBetween val="midCat"/>
        <c:majorUnit val="10"/>
        <c:minorUnit val="5"/>
      </c:valAx>
      <c:valAx>
        <c:axId val="492024256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Lifetime Gasoline Use (Gallons)</a:t>
                </a:r>
              </a:p>
            </c:rich>
          </c:tx>
          <c:layout>
            <c:manualLayout>
              <c:xMode val="edge"/>
              <c:yMode val="edge"/>
              <c:x val="2.2759601706970101E-2"/>
              <c:y val="0.260692464358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19944"/>
        <c:crosses val="autoZero"/>
        <c:crossBetween val="midCat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97529</xdr:colOff>
      <xdr:row>1</xdr:row>
      <xdr:rowOff>94279</xdr:rowOff>
    </xdr:from>
    <xdr:to>
      <xdr:col>16</xdr:col>
      <xdr:colOff>550283</xdr:colOff>
      <xdr:row>29</xdr:row>
      <xdr:rowOff>91814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0.6955</cdr:x>
      <cdr:y>0.94501</cdr:y>
    </cdr:from>
    <cdr:to>
      <cdr:x>0.99142</cdr:x>
      <cdr:y>0.98788</cdr:y>
    </cdr:to>
    <cdr:sp macro="" textlink="">
      <cdr:nvSpPr>
        <cdr:cNvPr id="5121" name="Text Box 1025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7225" y="4419601"/>
          <a:ext cx="1900690" cy="200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zoomScaleNormal="100" workbookViewId="0"/>
  </sheetViews>
  <sheetFormatPr baseColWidth="10" defaultColWidth="8.83203125" defaultRowHeight="13" x14ac:dyDescent="0.15"/>
  <cols>
    <col min="1" max="1" width="3.5" customWidth="1"/>
    <col min="2" max="2" width="23" customWidth="1"/>
    <col min="3" max="3" width="17.33203125" customWidth="1"/>
    <col min="4" max="4" width="10.6640625" customWidth="1"/>
    <col min="5" max="5" width="15.83203125" customWidth="1"/>
    <col min="8" max="8" width="9.5" bestFit="1" customWidth="1"/>
    <col min="10" max="10" width="9.6640625" customWidth="1"/>
    <col min="11" max="11" width="10.83203125" customWidth="1"/>
    <col min="12" max="12" width="9.83203125" customWidth="1"/>
  </cols>
  <sheetData>
    <row r="1" spans="1:12" ht="14" thickBot="1" x14ac:dyDescent="0.2">
      <c r="B1" s="14"/>
      <c r="C1" s="14"/>
      <c r="D1" s="14"/>
    </row>
    <row r="2" spans="1:12" x14ac:dyDescent="0.15">
      <c r="B2" s="7" t="s">
        <v>0</v>
      </c>
      <c r="C2" s="4" t="s">
        <v>15</v>
      </c>
      <c r="D2" s="5" t="s">
        <v>6</v>
      </c>
    </row>
    <row r="3" spans="1:12" x14ac:dyDescent="0.15">
      <c r="B3" s="28" t="s">
        <v>17</v>
      </c>
      <c r="C3" s="29">
        <v>12661</v>
      </c>
      <c r="D3" s="30" t="s">
        <v>7</v>
      </c>
    </row>
    <row r="4" spans="1:12" ht="14" thickBot="1" x14ac:dyDescent="0.2">
      <c r="B4" s="23" t="s">
        <v>1</v>
      </c>
      <c r="C4" s="31">
        <v>11.9</v>
      </c>
      <c r="D4" s="32" t="s">
        <v>8</v>
      </c>
    </row>
    <row r="5" spans="1:12" x14ac:dyDescent="0.15">
      <c r="B5" s="14"/>
      <c r="C5" s="14"/>
      <c r="D5" s="14"/>
    </row>
    <row r="6" spans="1:12" ht="14" thickBot="1" x14ac:dyDescent="0.2">
      <c r="B6" s="14"/>
      <c r="C6" s="14"/>
      <c r="D6" s="14"/>
    </row>
    <row r="7" spans="1:12" x14ac:dyDescent="0.15">
      <c r="B7" s="7" t="s">
        <v>11</v>
      </c>
      <c r="C7" s="4" t="s">
        <v>18</v>
      </c>
      <c r="D7" s="4" t="s">
        <v>3</v>
      </c>
      <c r="E7" s="5" t="s">
        <v>4</v>
      </c>
    </row>
    <row r="8" spans="1:12" x14ac:dyDescent="0.15">
      <c r="A8" s="14"/>
      <c r="B8" s="28" t="s">
        <v>23</v>
      </c>
      <c r="C8" s="33">
        <v>14</v>
      </c>
      <c r="D8" s="34">
        <f>1/C8</f>
        <v>7.1428571428571425E-2</v>
      </c>
      <c r="E8" s="15">
        <f>D8*$C$3*$C$4</f>
        <v>10761.849999999999</v>
      </c>
      <c r="J8" s="1"/>
    </row>
    <row r="9" spans="1:12" x14ac:dyDescent="0.15">
      <c r="B9" s="28" t="s">
        <v>19</v>
      </c>
      <c r="C9" s="33">
        <v>17.600000000000001</v>
      </c>
      <c r="D9" s="34">
        <f>1/C9</f>
        <v>5.6818181818181816E-2</v>
      </c>
      <c r="E9" s="15">
        <f>D9*$C$3*$C$4</f>
        <v>8560.5625</v>
      </c>
      <c r="G9" s="10"/>
      <c r="J9" s="1"/>
    </row>
    <row r="10" spans="1:12" x14ac:dyDescent="0.15">
      <c r="B10" s="28" t="s">
        <v>5</v>
      </c>
      <c r="C10" s="35">
        <v>24.1</v>
      </c>
      <c r="D10" s="34">
        <f>1/C10</f>
        <v>4.1493775933609957E-2</v>
      </c>
      <c r="E10" s="15">
        <f>D10*$C$3*$C$4</f>
        <v>6251.6970954356848</v>
      </c>
      <c r="F10" s="1"/>
      <c r="G10" s="10"/>
      <c r="J10" s="1"/>
    </row>
    <row r="11" spans="1:12" ht="14" thickBot="1" x14ac:dyDescent="0.2">
      <c r="A11" s="14"/>
      <c r="B11" s="23" t="s">
        <v>9</v>
      </c>
      <c r="C11" s="24">
        <v>52</v>
      </c>
      <c r="D11" s="36">
        <f>1/C11</f>
        <v>1.9230769230769232E-2</v>
      </c>
      <c r="E11" s="21">
        <f>D11*$C$3*$C$4</f>
        <v>2897.4211538461541</v>
      </c>
      <c r="F11" s="16"/>
      <c r="G11" s="10"/>
      <c r="J11" s="1"/>
    </row>
    <row r="12" spans="1:12" x14ac:dyDescent="0.15">
      <c r="A12" s="14"/>
      <c r="B12" s="17"/>
      <c r="C12" s="37"/>
      <c r="D12" s="38"/>
      <c r="E12" s="18"/>
      <c r="F12" s="19"/>
      <c r="G12" s="10"/>
      <c r="H12" s="1"/>
      <c r="I12" s="1"/>
      <c r="J12" s="1"/>
      <c r="K12" s="1"/>
      <c r="L12" s="1"/>
    </row>
    <row r="13" spans="1:12" ht="14" thickBot="1" x14ac:dyDescent="0.2">
      <c r="B13" s="39"/>
      <c r="C13" s="39"/>
      <c r="D13" s="39"/>
      <c r="E13" s="20"/>
      <c r="F13" s="20"/>
      <c r="J13" s="1"/>
    </row>
    <row r="14" spans="1:12" x14ac:dyDescent="0.15">
      <c r="B14" s="7" t="s">
        <v>12</v>
      </c>
      <c r="C14" s="5" t="s">
        <v>13</v>
      </c>
      <c r="D14" s="14"/>
      <c r="J14" s="1"/>
    </row>
    <row r="15" spans="1:12" x14ac:dyDescent="0.15">
      <c r="B15" s="40" t="s">
        <v>18</v>
      </c>
      <c r="C15" s="41" t="s">
        <v>20</v>
      </c>
      <c r="D15" s="14"/>
      <c r="J15" s="1"/>
    </row>
    <row r="16" spans="1:12" x14ac:dyDescent="0.15">
      <c r="B16" s="42">
        <v>8</v>
      </c>
      <c r="C16" s="43">
        <f t="shared" ref="C16:C41" si="0">(1/B16)*$C$3*$C$4</f>
        <v>18833.237499999999</v>
      </c>
      <c r="D16" s="14"/>
      <c r="J16" s="1"/>
    </row>
    <row r="17" spans="2:10" x14ac:dyDescent="0.15">
      <c r="B17" s="28">
        <v>10</v>
      </c>
      <c r="C17" s="43">
        <f>(1/B17)*$C$3*$C$4</f>
        <v>15066.590000000002</v>
      </c>
      <c r="D17" s="14"/>
      <c r="J17" s="1"/>
    </row>
    <row r="18" spans="2:10" x14ac:dyDescent="0.15">
      <c r="B18" s="28">
        <v>14</v>
      </c>
      <c r="C18" s="43">
        <f>(1/B18)*$C$3*$C$4</f>
        <v>10761.849999999999</v>
      </c>
      <c r="D18" s="14"/>
      <c r="J18" s="1"/>
    </row>
    <row r="19" spans="2:10" x14ac:dyDescent="0.15">
      <c r="B19" s="28">
        <f>B17+5</f>
        <v>15</v>
      </c>
      <c r="C19" s="43">
        <f t="shared" si="0"/>
        <v>10044.393333333333</v>
      </c>
      <c r="D19" s="14"/>
      <c r="J19" s="1"/>
    </row>
    <row r="20" spans="2:10" x14ac:dyDescent="0.15">
      <c r="B20" s="28">
        <v>17</v>
      </c>
      <c r="C20" s="43">
        <f>(1/B20)*$C$3*$C$4</f>
        <v>8862.7000000000007</v>
      </c>
      <c r="D20" s="14"/>
      <c r="J20" s="1"/>
    </row>
    <row r="21" spans="2:10" x14ac:dyDescent="0.15">
      <c r="B21" s="28">
        <v>20</v>
      </c>
      <c r="C21" s="43">
        <f t="shared" si="0"/>
        <v>7533.295000000001</v>
      </c>
      <c r="D21" s="14"/>
      <c r="J21" s="1"/>
    </row>
    <row r="22" spans="2:10" x14ac:dyDescent="0.15">
      <c r="B22" s="28">
        <f t="shared" ref="B22:B41" si="1">B21+5</f>
        <v>25</v>
      </c>
      <c r="C22" s="43">
        <f t="shared" si="0"/>
        <v>6026.6360000000004</v>
      </c>
      <c r="D22" s="14"/>
      <c r="J22" s="1"/>
    </row>
    <row r="23" spans="2:10" x14ac:dyDescent="0.15">
      <c r="B23" s="28">
        <f t="shared" si="1"/>
        <v>30</v>
      </c>
      <c r="C23" s="43">
        <f t="shared" si="0"/>
        <v>5022.1966666666667</v>
      </c>
      <c r="D23" s="14"/>
      <c r="J23" s="1"/>
    </row>
    <row r="24" spans="2:10" x14ac:dyDescent="0.15">
      <c r="B24" s="28">
        <f t="shared" si="1"/>
        <v>35</v>
      </c>
      <c r="C24" s="43">
        <f t="shared" si="0"/>
        <v>4304.74</v>
      </c>
      <c r="D24" s="14"/>
      <c r="J24" s="1"/>
    </row>
    <row r="25" spans="2:10" x14ac:dyDescent="0.15">
      <c r="B25" s="28">
        <f t="shared" si="1"/>
        <v>40</v>
      </c>
      <c r="C25" s="43">
        <f t="shared" si="0"/>
        <v>3766.6475000000005</v>
      </c>
      <c r="D25" s="14"/>
      <c r="J25" s="1"/>
    </row>
    <row r="26" spans="2:10" x14ac:dyDescent="0.15">
      <c r="B26" s="28">
        <f t="shared" si="1"/>
        <v>45</v>
      </c>
      <c r="C26" s="43">
        <f t="shared" si="0"/>
        <v>3348.1311111111113</v>
      </c>
      <c r="D26" s="14"/>
      <c r="J26" s="1"/>
    </row>
    <row r="27" spans="2:10" x14ac:dyDescent="0.15">
      <c r="B27" s="28">
        <f t="shared" si="1"/>
        <v>50</v>
      </c>
      <c r="C27" s="43">
        <f t="shared" si="0"/>
        <v>3013.3180000000002</v>
      </c>
      <c r="D27" s="14"/>
      <c r="J27" s="1"/>
    </row>
    <row r="28" spans="2:10" x14ac:dyDescent="0.15">
      <c r="B28" s="28">
        <f t="shared" si="1"/>
        <v>55</v>
      </c>
      <c r="C28" s="43">
        <f t="shared" si="0"/>
        <v>2739.38</v>
      </c>
      <c r="D28" s="14"/>
      <c r="J28" s="1"/>
    </row>
    <row r="29" spans="2:10" x14ac:dyDescent="0.15">
      <c r="B29" s="28">
        <f t="shared" si="1"/>
        <v>60</v>
      </c>
      <c r="C29" s="43">
        <f t="shared" si="0"/>
        <v>2511.0983333333334</v>
      </c>
      <c r="D29" s="14"/>
      <c r="J29" s="1"/>
    </row>
    <row r="30" spans="2:10" x14ac:dyDescent="0.15">
      <c r="B30" s="2">
        <f t="shared" si="1"/>
        <v>65</v>
      </c>
      <c r="C30" s="8">
        <f t="shared" si="0"/>
        <v>2317.9369230769234</v>
      </c>
      <c r="J30" s="1"/>
    </row>
    <row r="31" spans="2:10" x14ac:dyDescent="0.15">
      <c r="B31" s="2">
        <f t="shared" si="1"/>
        <v>70</v>
      </c>
      <c r="C31" s="8">
        <f t="shared" si="0"/>
        <v>2152.37</v>
      </c>
      <c r="J31" s="1"/>
    </row>
    <row r="32" spans="2:10" x14ac:dyDescent="0.15">
      <c r="B32" s="2">
        <f t="shared" si="1"/>
        <v>75</v>
      </c>
      <c r="C32" s="8">
        <f t="shared" si="0"/>
        <v>2008.8786666666667</v>
      </c>
      <c r="J32" s="1"/>
    </row>
    <row r="33" spans="2:10" x14ac:dyDescent="0.15">
      <c r="B33" s="2">
        <f t="shared" si="1"/>
        <v>80</v>
      </c>
      <c r="C33" s="8">
        <f t="shared" si="0"/>
        <v>1883.3237500000002</v>
      </c>
      <c r="J33" s="1"/>
    </row>
    <row r="34" spans="2:10" x14ac:dyDescent="0.15">
      <c r="B34" s="2">
        <f t="shared" si="1"/>
        <v>85</v>
      </c>
      <c r="C34" s="8">
        <f t="shared" si="0"/>
        <v>1772.54</v>
      </c>
      <c r="J34" s="1"/>
    </row>
    <row r="35" spans="2:10" x14ac:dyDescent="0.15">
      <c r="B35" s="2">
        <f t="shared" si="1"/>
        <v>90</v>
      </c>
      <c r="C35" s="8">
        <f t="shared" si="0"/>
        <v>1674.0655555555556</v>
      </c>
      <c r="J35" s="1"/>
    </row>
    <row r="36" spans="2:10" x14ac:dyDescent="0.15">
      <c r="B36" s="2">
        <f t="shared" si="1"/>
        <v>95</v>
      </c>
      <c r="C36" s="8">
        <f t="shared" si="0"/>
        <v>1585.9568421052631</v>
      </c>
      <c r="J36" s="1"/>
    </row>
    <row r="37" spans="2:10" x14ac:dyDescent="0.15">
      <c r="B37" s="2">
        <f t="shared" si="1"/>
        <v>100</v>
      </c>
      <c r="C37" s="8">
        <f t="shared" si="0"/>
        <v>1506.6590000000001</v>
      </c>
      <c r="J37" s="1"/>
    </row>
    <row r="38" spans="2:10" x14ac:dyDescent="0.15">
      <c r="B38" s="2">
        <f t="shared" si="1"/>
        <v>105</v>
      </c>
      <c r="C38" s="8">
        <f t="shared" si="0"/>
        <v>1434.9133333333336</v>
      </c>
      <c r="J38" s="1"/>
    </row>
    <row r="39" spans="2:10" x14ac:dyDescent="0.15">
      <c r="B39" s="2">
        <f t="shared" si="1"/>
        <v>110</v>
      </c>
      <c r="C39" s="8">
        <f t="shared" si="0"/>
        <v>1369.69</v>
      </c>
      <c r="J39" s="1"/>
    </row>
    <row r="40" spans="2:10" x14ac:dyDescent="0.15">
      <c r="B40" s="2">
        <f t="shared" si="1"/>
        <v>115</v>
      </c>
      <c r="C40" s="8">
        <f t="shared" si="0"/>
        <v>1310.1382608695651</v>
      </c>
      <c r="J40" s="1"/>
    </row>
    <row r="41" spans="2:10" ht="14" thickBot="1" x14ac:dyDescent="0.2">
      <c r="B41" s="3">
        <f t="shared" si="1"/>
        <v>120</v>
      </c>
      <c r="C41" s="9">
        <f t="shared" si="0"/>
        <v>1255.5491666666667</v>
      </c>
      <c r="J41" s="1"/>
    </row>
    <row r="42" spans="2:10" x14ac:dyDescent="0.15">
      <c r="C42" s="1"/>
      <c r="J42" s="1"/>
    </row>
    <row r="43" spans="2:10" x14ac:dyDescent="0.15">
      <c r="J43" s="1"/>
    </row>
    <row r="44" spans="2:10" x14ac:dyDescent="0.15">
      <c r="B44" s="6" t="s">
        <v>10</v>
      </c>
    </row>
    <row r="45" spans="2:10" ht="38" customHeight="1" x14ac:dyDescent="0.15">
      <c r="B45" s="47" t="s">
        <v>28</v>
      </c>
      <c r="C45" s="47"/>
      <c r="D45" s="47"/>
      <c r="E45" s="47"/>
      <c r="F45" s="47"/>
    </row>
    <row r="46" spans="2:10" ht="40" customHeight="1" x14ac:dyDescent="0.15">
      <c r="B46" s="47" t="s">
        <v>29</v>
      </c>
      <c r="C46" s="47"/>
      <c r="D46" s="47"/>
      <c r="E46" s="47"/>
      <c r="F46" s="47"/>
      <c r="G46" s="14"/>
    </row>
    <row r="47" spans="2:10" ht="13.5" customHeight="1" x14ac:dyDescent="0.15">
      <c r="B47" s="48" t="s">
        <v>30</v>
      </c>
      <c r="C47" s="48"/>
      <c r="D47" s="48"/>
      <c r="E47" s="48"/>
      <c r="F47" s="48"/>
    </row>
    <row r="48" spans="2:10" ht="15" customHeight="1" x14ac:dyDescent="0.15">
      <c r="B48" s="26" t="s">
        <v>14</v>
      </c>
      <c r="C48" s="27"/>
      <c r="D48" s="27"/>
      <c r="E48" s="27"/>
      <c r="F48" s="27"/>
    </row>
    <row r="49" spans="2:15" ht="30" customHeight="1" x14ac:dyDescent="0.15">
      <c r="B49" s="47" t="s">
        <v>31</v>
      </c>
      <c r="C49" s="47"/>
      <c r="D49" s="47"/>
      <c r="E49" s="47"/>
      <c r="F49" s="47"/>
      <c r="G49" s="25"/>
      <c r="H49" s="25"/>
      <c r="I49" s="25"/>
      <c r="J49" s="25"/>
      <c r="K49" s="25"/>
      <c r="L49" s="25"/>
      <c r="M49" s="25"/>
      <c r="N49" s="25"/>
      <c r="O49" s="25"/>
    </row>
    <row r="50" spans="2:15" ht="29" customHeight="1" x14ac:dyDescent="0.15">
      <c r="B50" s="48" t="s">
        <v>24</v>
      </c>
      <c r="C50" s="48"/>
      <c r="D50" s="48"/>
      <c r="E50" s="48"/>
      <c r="F50" s="48"/>
    </row>
    <row r="51" spans="2:15" ht="15" customHeight="1" x14ac:dyDescent="0.15">
      <c r="B51" s="26" t="s">
        <v>22</v>
      </c>
      <c r="C51" s="27"/>
      <c r="D51" s="27"/>
      <c r="E51" s="27"/>
      <c r="F51" s="27"/>
    </row>
    <row r="52" spans="2:15" ht="15" customHeight="1" x14ac:dyDescent="0.15">
      <c r="B52" s="27" t="s">
        <v>27</v>
      </c>
      <c r="C52" s="27"/>
      <c r="D52" s="27"/>
      <c r="E52" s="27"/>
      <c r="F52" s="27"/>
    </row>
    <row r="53" spans="2:15" ht="15" customHeight="1" x14ac:dyDescent="0.15">
      <c r="B53" s="27" t="s">
        <v>26</v>
      </c>
      <c r="C53" s="27"/>
      <c r="D53" s="27"/>
      <c r="E53" s="27"/>
      <c r="F53" s="27"/>
    </row>
    <row r="54" spans="2:15" x14ac:dyDescent="0.15">
      <c r="B54" s="27"/>
      <c r="C54" s="27"/>
      <c r="D54" s="27"/>
      <c r="E54" s="27"/>
      <c r="F54" s="27"/>
    </row>
    <row r="55" spans="2:15" x14ac:dyDescent="0.15">
      <c r="B55" s="27" t="s">
        <v>16</v>
      </c>
      <c r="C55" s="27"/>
      <c r="D55" s="27"/>
      <c r="E55" s="27"/>
      <c r="F55" s="27"/>
    </row>
    <row r="56" spans="2:15" x14ac:dyDescent="0.15">
      <c r="B56" s="27" t="s">
        <v>25</v>
      </c>
      <c r="C56" s="27"/>
      <c r="D56" s="27"/>
      <c r="E56" s="27"/>
      <c r="F56" s="27"/>
    </row>
    <row r="58" spans="2:15" x14ac:dyDescent="0.15">
      <c r="B58" s="14"/>
    </row>
  </sheetData>
  <mergeCells count="5">
    <mergeCell ref="B46:F46"/>
    <mergeCell ref="B45:F45"/>
    <mergeCell ref="B49:F49"/>
    <mergeCell ref="B47:F47"/>
    <mergeCell ref="B50:F50"/>
  </mergeCells>
  <phoneticPr fontId="2" type="noConversion"/>
  <pageMargins left="0.75" right="0.75" top="1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7673-6ED2-F048-AF42-F1A6741485B5}">
  <dimension ref="B1:G29"/>
  <sheetViews>
    <sheetView zoomScaleNormal="100" zoomScalePageLayoutView="125" workbookViewId="0"/>
  </sheetViews>
  <sheetFormatPr baseColWidth="10" defaultColWidth="11.5" defaultRowHeight="13" x14ac:dyDescent="0.15"/>
  <cols>
    <col min="2" max="2" width="5" customWidth="1"/>
    <col min="3" max="3" width="13.83203125" bestFit="1" customWidth="1"/>
    <col min="4" max="4" width="15.5" bestFit="1" customWidth="1"/>
    <col min="5" max="5" width="14.1640625" bestFit="1" customWidth="1"/>
    <col min="6" max="6" width="8.1640625" bestFit="1" customWidth="1"/>
    <col min="7" max="7" width="11.1640625" customWidth="1"/>
  </cols>
  <sheetData>
    <row r="1" spans="2:7" ht="14" thickBot="1" x14ac:dyDescent="0.2"/>
    <row r="2" spans="2:7" ht="14" thickBot="1" x14ac:dyDescent="0.2">
      <c r="B2" s="49" t="s">
        <v>21</v>
      </c>
      <c r="C2" s="50"/>
      <c r="D2" s="50"/>
      <c r="E2" s="50"/>
      <c r="F2" s="50"/>
      <c r="G2" s="51"/>
    </row>
    <row r="3" spans="2:7" ht="14" thickBot="1" x14ac:dyDescent="0.2">
      <c r="B3" s="46" t="s">
        <v>2</v>
      </c>
      <c r="C3" s="11" t="s">
        <v>4</v>
      </c>
      <c r="D3" s="11" t="s">
        <v>23</v>
      </c>
      <c r="E3" s="22" t="s">
        <v>19</v>
      </c>
      <c r="F3" s="11" t="s">
        <v>5</v>
      </c>
      <c r="G3" s="11" t="s">
        <v>9</v>
      </c>
    </row>
    <row r="4" spans="2:7" x14ac:dyDescent="0.15">
      <c r="B4" s="45">
        <v>8</v>
      </c>
      <c r="C4" s="12">
        <v>18833</v>
      </c>
      <c r="D4" s="12"/>
      <c r="E4" s="12"/>
      <c r="F4" s="12"/>
      <c r="G4" s="12"/>
    </row>
    <row r="5" spans="2:7" x14ac:dyDescent="0.15">
      <c r="B5" s="45">
        <v>10</v>
      </c>
      <c r="C5" s="12">
        <v>15067</v>
      </c>
      <c r="D5" s="12"/>
      <c r="E5" s="12"/>
      <c r="F5" s="12"/>
      <c r="G5" s="12"/>
    </row>
    <row r="6" spans="2:7" x14ac:dyDescent="0.15">
      <c r="B6" s="45">
        <v>14</v>
      </c>
      <c r="C6" s="12">
        <v>10762</v>
      </c>
      <c r="D6" s="12">
        <v>10762</v>
      </c>
      <c r="E6" s="12"/>
      <c r="F6" s="12"/>
      <c r="G6" s="12"/>
    </row>
    <row r="7" spans="2:7" x14ac:dyDescent="0.15">
      <c r="B7" s="45">
        <v>15</v>
      </c>
      <c r="C7" s="12">
        <v>10044</v>
      </c>
      <c r="D7" s="12"/>
      <c r="E7" s="12"/>
      <c r="F7" s="12"/>
      <c r="G7" s="12"/>
    </row>
    <row r="8" spans="2:7" x14ac:dyDescent="0.15">
      <c r="B8" s="45">
        <v>17</v>
      </c>
      <c r="C8" s="12">
        <v>8863</v>
      </c>
      <c r="D8" s="12"/>
      <c r="E8" s="12">
        <v>8561</v>
      </c>
      <c r="F8" s="12"/>
      <c r="G8" s="12"/>
    </row>
    <row r="9" spans="2:7" x14ac:dyDescent="0.15">
      <c r="B9" s="45">
        <v>20</v>
      </c>
      <c r="C9" s="12">
        <v>7533</v>
      </c>
      <c r="D9" s="12"/>
      <c r="E9" s="12"/>
      <c r="F9" s="12"/>
      <c r="G9" s="12"/>
    </row>
    <row r="10" spans="2:7" x14ac:dyDescent="0.15">
      <c r="B10" s="45">
        <v>25</v>
      </c>
      <c r="C10" s="12">
        <v>6027</v>
      </c>
      <c r="D10" s="12"/>
      <c r="E10" s="12"/>
      <c r="F10" s="12">
        <v>6252</v>
      </c>
      <c r="G10" s="12"/>
    </row>
    <row r="11" spans="2:7" x14ac:dyDescent="0.15">
      <c r="B11" s="45">
        <v>30</v>
      </c>
      <c r="C11" s="12">
        <v>5022</v>
      </c>
      <c r="D11" s="12"/>
      <c r="E11" s="12"/>
      <c r="F11" s="12"/>
      <c r="G11" s="12"/>
    </row>
    <row r="12" spans="2:7" x14ac:dyDescent="0.15">
      <c r="B12" s="45">
        <v>35</v>
      </c>
      <c r="C12" s="12">
        <v>4305</v>
      </c>
      <c r="D12" s="12"/>
      <c r="E12" s="12"/>
      <c r="F12" s="12"/>
      <c r="G12" s="12"/>
    </row>
    <row r="13" spans="2:7" x14ac:dyDescent="0.15">
      <c r="B13" s="45">
        <v>40</v>
      </c>
      <c r="C13" s="12">
        <v>3767</v>
      </c>
      <c r="D13" s="12"/>
      <c r="E13" s="12"/>
      <c r="F13" s="12"/>
      <c r="G13" s="12"/>
    </row>
    <row r="14" spans="2:7" x14ac:dyDescent="0.15">
      <c r="B14" s="45">
        <v>45</v>
      </c>
      <c r="C14" s="12">
        <v>3348</v>
      </c>
      <c r="D14" s="12"/>
      <c r="E14" s="12"/>
      <c r="F14" s="12"/>
      <c r="G14" s="12"/>
    </row>
    <row r="15" spans="2:7" x14ac:dyDescent="0.15">
      <c r="B15" s="45">
        <v>50</v>
      </c>
      <c r="C15" s="12">
        <v>3013</v>
      </c>
      <c r="D15" s="12"/>
      <c r="E15" s="12"/>
      <c r="F15" s="12"/>
      <c r="G15" s="12">
        <v>2897</v>
      </c>
    </row>
    <row r="16" spans="2:7" x14ac:dyDescent="0.15">
      <c r="B16" s="45">
        <v>55</v>
      </c>
      <c r="C16" s="12">
        <v>2739</v>
      </c>
      <c r="D16" s="12"/>
      <c r="E16" s="12"/>
      <c r="F16" s="12"/>
      <c r="G16" s="12"/>
    </row>
    <row r="17" spans="2:7" x14ac:dyDescent="0.15">
      <c r="B17" s="45">
        <v>60</v>
      </c>
      <c r="C17" s="12">
        <v>2511</v>
      </c>
      <c r="D17" s="12"/>
      <c r="E17" s="12"/>
      <c r="F17" s="12"/>
      <c r="G17" s="12"/>
    </row>
    <row r="18" spans="2:7" x14ac:dyDescent="0.15">
      <c r="B18" s="45">
        <v>65</v>
      </c>
      <c r="C18" s="12">
        <v>2318</v>
      </c>
      <c r="D18" s="12"/>
      <c r="E18" s="12"/>
      <c r="F18" s="12"/>
      <c r="G18" s="12"/>
    </row>
    <row r="19" spans="2:7" x14ac:dyDescent="0.15">
      <c r="B19" s="45">
        <v>70</v>
      </c>
      <c r="C19" s="12">
        <v>2152</v>
      </c>
      <c r="D19" s="12"/>
      <c r="E19" s="12"/>
      <c r="F19" s="12"/>
      <c r="G19" s="12"/>
    </row>
    <row r="20" spans="2:7" x14ac:dyDescent="0.15">
      <c r="B20" s="45">
        <v>75</v>
      </c>
      <c r="C20" s="12">
        <v>2009</v>
      </c>
      <c r="D20" s="12"/>
      <c r="E20" s="12"/>
      <c r="F20" s="12"/>
      <c r="G20" s="12"/>
    </row>
    <row r="21" spans="2:7" x14ac:dyDescent="0.15">
      <c r="B21" s="45">
        <v>80</v>
      </c>
      <c r="C21" s="12">
        <v>1883</v>
      </c>
      <c r="D21" s="12"/>
      <c r="E21" s="12"/>
      <c r="F21" s="12"/>
      <c r="G21" s="12"/>
    </row>
    <row r="22" spans="2:7" x14ac:dyDescent="0.15">
      <c r="B22" s="45">
        <v>85</v>
      </c>
      <c r="C22" s="12">
        <v>1773</v>
      </c>
      <c r="D22" s="12"/>
      <c r="E22" s="12"/>
      <c r="F22" s="12"/>
      <c r="G22" s="12"/>
    </row>
    <row r="23" spans="2:7" x14ac:dyDescent="0.15">
      <c r="B23" s="45">
        <v>90</v>
      </c>
      <c r="C23" s="12">
        <v>1674</v>
      </c>
      <c r="D23" s="12"/>
      <c r="E23" s="12"/>
      <c r="F23" s="12"/>
      <c r="G23" s="12"/>
    </row>
    <row r="24" spans="2:7" x14ac:dyDescent="0.15">
      <c r="B24" s="45">
        <v>95</v>
      </c>
      <c r="C24" s="12">
        <v>1586</v>
      </c>
      <c r="D24" s="12"/>
      <c r="E24" s="12"/>
      <c r="F24" s="12"/>
      <c r="G24" s="12"/>
    </row>
    <row r="25" spans="2:7" x14ac:dyDescent="0.15">
      <c r="B25" s="45">
        <v>100</v>
      </c>
      <c r="C25" s="12">
        <v>1507</v>
      </c>
      <c r="D25" s="12"/>
      <c r="E25" s="12"/>
      <c r="F25" s="12"/>
      <c r="G25" s="12"/>
    </row>
    <row r="26" spans="2:7" x14ac:dyDescent="0.15">
      <c r="B26" s="45">
        <v>105</v>
      </c>
      <c r="C26" s="12">
        <v>1435</v>
      </c>
      <c r="D26" s="12"/>
      <c r="E26" s="12"/>
      <c r="F26" s="12"/>
      <c r="G26" s="12"/>
    </row>
    <row r="27" spans="2:7" x14ac:dyDescent="0.15">
      <c r="B27" s="45">
        <v>110</v>
      </c>
      <c r="C27" s="12">
        <v>1370</v>
      </c>
      <c r="D27" s="12"/>
      <c r="E27" s="12"/>
      <c r="F27" s="12"/>
      <c r="G27" s="12"/>
    </row>
    <row r="28" spans="2:7" x14ac:dyDescent="0.15">
      <c r="B28" s="45">
        <v>115</v>
      </c>
      <c r="C28" s="12">
        <v>1310</v>
      </c>
      <c r="D28" s="12"/>
      <c r="E28" s="12"/>
      <c r="F28" s="12"/>
      <c r="G28" s="12"/>
    </row>
    <row r="29" spans="2:7" ht="14" thickBot="1" x14ac:dyDescent="0.2">
      <c r="B29" s="44">
        <v>120</v>
      </c>
      <c r="C29" s="13">
        <v>1256</v>
      </c>
      <c r="D29" s="13"/>
      <c r="E29" s="13"/>
      <c r="F29" s="13"/>
      <c r="G29" s="13"/>
    </row>
  </sheetData>
  <mergeCells count="1">
    <mergeCell ref="B2:G2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Fuel Economy &amp; Consumption</vt:lpstr>
      <vt:lpstr>Condensed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Light-Duty Vehicle Fuel Consumption by Fuel Economy</dc:title>
  <dc:creator>abrooker</dc:creator>
  <dc:description>Relationship between fuel economy and lifetime fuel consumption for LDVs from 10mpg to 120mpg</dc:description>
  <cp:lastModifiedBy>Matt Rahill</cp:lastModifiedBy>
  <dcterms:created xsi:type="dcterms:W3CDTF">2008-07-23T19:45:03Z</dcterms:created>
  <dcterms:modified xsi:type="dcterms:W3CDTF">2021-06-14T21:48:18Z</dcterms:modified>
</cp:coreProperties>
</file>